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" sheetId="1" r:id="rId4"/>
    <sheet state="visible" name="Dropoff + Conversion Rates" sheetId="2" r:id="rId5"/>
    <sheet state="visible" name="Monthly Goals" sheetId="3" r:id="rId6"/>
    <sheet state="visible" name="Quarterly Goals" sheetId="4" r:id="rId7"/>
  </sheets>
  <definedNames/>
  <calcPr/>
</workbook>
</file>

<file path=xl/sharedStrings.xml><?xml version="1.0" encoding="utf-8"?>
<sst xmlns="http://schemas.openxmlformats.org/spreadsheetml/2006/main" count="73" uniqueCount="59">
  <si>
    <t>This worksheet includes:</t>
  </si>
  <si>
    <t>Dropoff Rate + Conversion Calculator</t>
  </si>
  <si>
    <t>Monthly Goal Setting</t>
  </si>
  <si>
    <t>Conversion &amp; Close Rate Calculator</t>
  </si>
  <si>
    <t>Quarterly Goal Setting</t>
  </si>
  <si>
    <t>Deal Tracker</t>
  </si>
  <si>
    <t>Template for Insurance Agents &amp; Agencies</t>
  </si>
  <si>
    <t>Dropoff Rate Calculator</t>
  </si>
  <si>
    <t>Conversion Metrics</t>
  </si>
  <si>
    <t>Lead Metrics</t>
  </si>
  <si>
    <t>Opportunity Metrics</t>
  </si>
  <si>
    <t>Number</t>
  </si>
  <si>
    <t>Dropoff Rate</t>
  </si>
  <si>
    <t>Lead to Qualified Lead</t>
  </si>
  <si>
    <t>Opportunity to Closed Sale</t>
  </si>
  <si>
    <t>All Leads/Prospects</t>
  </si>
  <si>
    <t>Lead to Opportunity</t>
  </si>
  <si>
    <t>MRR Per Opportunity</t>
  </si>
  <si>
    <t>Qualified Leads</t>
  </si>
  <si>
    <t>Lead to Closed Sale</t>
  </si>
  <si>
    <t xml:space="preserve">Opportunities </t>
  </si>
  <si>
    <t>MRR Per Lead</t>
  </si>
  <si>
    <t>Deal Metrics</t>
  </si>
  <si>
    <t>Closed Contracts</t>
  </si>
  <si>
    <t>MRR Per Sale</t>
  </si>
  <si>
    <t>Enter Your Monthly Recurring Revenue for this Period</t>
  </si>
  <si>
    <t>Qualified Lead Metrics</t>
  </si>
  <si>
    <t>Qualified Lead to Opportunity</t>
  </si>
  <si>
    <t>Qualified Lead to Closed Sale</t>
  </si>
  <si>
    <t>MRR Per Qualified Lead</t>
  </si>
  <si>
    <t>New Leads in First Month</t>
  </si>
  <si>
    <t>New Leads in Last Month</t>
  </si>
  <si>
    <t>Number of Months</t>
  </si>
  <si>
    <t>Month Over Month Growth</t>
  </si>
  <si>
    <t>Quarter 1</t>
  </si>
  <si>
    <t>Quarter 2</t>
  </si>
  <si>
    <t>Quarter 3</t>
  </si>
  <si>
    <t>Quarter 4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</si>
  <si>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</si>
  <si>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</si>
  <si>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</si>
  <si>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</si>
  <si>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</si>
  <si>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</si>
  <si>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</si>
  <si>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</si>
  <si>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</si>
  <si>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</si>
  <si>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</si>
  <si>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</si>
  <si>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</si>
  <si>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Growth Goal</t>
  </si>
  <si>
    <t>Leads</t>
  </si>
  <si>
    <t>Opportunities</t>
  </si>
  <si>
    <t>Closed Sales</t>
  </si>
  <si>
    <t>Monthly Recurring Revenue</t>
  </si>
  <si>
    <t>New Leads in First Quarter</t>
  </si>
  <si>
    <t>New Leads in Last Quarter</t>
  </si>
  <si>
    <t>Number of Quarters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</si>
</sst>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3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0"/>
      <name val="Avenir"/>
    </font>
    <font>
      <i/>
      <sz val="16.0"/>
      <color theme="0"/>
      <name val="Calibri"/>
    </font>
    <font>
      <sz val="16.0"/>
      <color theme="1"/>
      <name val="Calibri"/>
    </font>
    <font>
      <sz val="12.0"/>
      <color theme="0"/>
      <name val="Calibri"/>
    </font>
    <font>
      <b/>
      <sz val="24.0"/>
      <color theme="0"/>
      <name val="Avenir"/>
    </font>
    <font/>
    <font>
      <i/>
      <sz val="20.0"/>
      <color theme="0"/>
      <name val="Calibri"/>
    </font>
    <font>
      <b/>
      <sz val="22.0"/>
      <color theme="0"/>
      <name val="Avenir"/>
    </font>
    <font>
      <sz val="14.0"/>
      <color theme="0"/>
      <name val="Avenir"/>
    </font>
    <font>
      <b/>
      <sz val="22.0"/>
      <color rgb="FF1B7ABC"/>
      <name val="Avenir"/>
    </font>
    <font>
      <b/>
      <sz val="14.0"/>
      <color theme="0"/>
      <name val="Avenir"/>
    </font>
    <font>
      <color theme="1"/>
      <name val="Calibri"/>
      <scheme val="minor"/>
    </font>
    <font>
      <sz val="12.0"/>
      <color theme="0"/>
      <name val="Avenir"/>
    </font>
    <font>
      <b/>
      <sz val="11.0"/>
      <color rgb="FF081432"/>
      <name val="Avenir"/>
    </font>
    <font>
      <b/>
      <sz val="11.0"/>
      <color rgb="FF1B7ABC"/>
      <name val="Avenir"/>
    </font>
    <font>
      <b/>
      <sz val="11.0"/>
      <color theme="1"/>
      <name val="Avenir"/>
    </font>
    <font>
      <b/>
      <sz val="11.0"/>
      <color theme="0"/>
      <name val="Avenir"/>
    </font>
    <font>
      <b/>
      <sz val="14.0"/>
      <color rgb="FF1B7ABC"/>
      <name val="Avenir"/>
    </font>
    <font>
      <u/>
      <sz val="11.0"/>
      <color theme="1"/>
      <name val="Calibri"/>
    </font>
    <font>
      <b/>
      <sz val="12.0"/>
      <color theme="0"/>
      <name val="Avenir"/>
    </font>
    <font>
      <sz val="11.0"/>
      <color rgb="FF081432"/>
      <name val="Avenir"/>
    </font>
  </fonts>
  <fills count="8">
    <fill>
      <patternFill patternType="none"/>
    </fill>
    <fill>
      <patternFill patternType="lightGray"/>
    </fill>
    <fill>
      <patternFill patternType="solid">
        <fgColor rgb="FF081432"/>
        <bgColor rgb="FF081432"/>
      </patternFill>
    </fill>
    <fill>
      <patternFill patternType="solid">
        <fgColor rgb="FF68A971"/>
        <bgColor rgb="FF68A971"/>
      </patternFill>
    </fill>
    <fill>
      <patternFill patternType="solid">
        <fgColor rgb="FFEE4E2A"/>
        <bgColor rgb="FFEE4E2A"/>
      </patternFill>
    </fill>
    <fill>
      <patternFill patternType="solid">
        <fgColor theme="0"/>
        <bgColor theme="0"/>
      </patternFill>
    </fill>
    <fill>
      <patternFill patternType="solid">
        <fgColor rgb="FF1B7ABC"/>
        <bgColor rgb="FF1B7ABC"/>
      </patternFill>
    </fill>
    <fill>
      <patternFill patternType="solid">
        <fgColor rgb="FFBDD6EE"/>
        <bgColor rgb="FFBDD6EE"/>
      </patternFill>
    </fill>
  </fills>
  <borders count="17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</border>
    <border>
      <right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1" fillId="3" fontId="2" numFmtId="0" xfId="0" applyAlignment="1" applyBorder="1" applyFont="1">
      <alignment vertical="center"/>
    </xf>
    <xf borderId="1" fillId="3" fontId="1" numFmtId="0" xfId="0" applyAlignment="1" applyBorder="1" applyFont="1">
      <alignment vertical="center"/>
    </xf>
    <xf borderId="1" fillId="3" fontId="3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shrinkToFit="0" wrapText="1"/>
    </xf>
    <xf borderId="1" fillId="3" fontId="4" numFmtId="0" xfId="0" applyBorder="1" applyFont="1"/>
    <xf borderId="1" fillId="3" fontId="5" numFmtId="0" xfId="0" applyAlignment="1" applyBorder="1" applyFont="1">
      <alignment shrinkToFit="0" vertical="top" wrapText="1"/>
    </xf>
    <xf borderId="1" fillId="3" fontId="3" numFmtId="0" xfId="0" applyAlignment="1" applyBorder="1" applyFont="1">
      <alignment shrinkToFit="0" vertical="top" wrapText="1"/>
    </xf>
    <xf borderId="2" fillId="3" fontId="6" numFmtId="0" xfId="0" applyAlignment="1" applyBorder="1" applyFont="1">
      <alignment horizontal="left" vertical="center"/>
    </xf>
    <xf borderId="3" fillId="0" fontId="7" numFmtId="0" xfId="0" applyBorder="1" applyFont="1"/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3" fontId="8" numFmtId="0" xfId="0" applyAlignment="1" applyBorder="1" applyFont="1">
      <alignment shrinkToFit="0" vertical="center" wrapText="1"/>
    </xf>
    <xf borderId="9" fillId="0" fontId="7" numFmtId="0" xfId="0" applyBorder="1" applyFont="1"/>
    <xf borderId="10" fillId="0" fontId="7" numFmtId="0" xfId="0" applyBorder="1" applyFont="1"/>
    <xf borderId="2" fillId="2" fontId="9" numFmtId="0" xfId="0" applyAlignment="1" applyBorder="1" applyFont="1">
      <alignment horizontal="center" shrinkToFit="0" vertical="top" wrapText="1"/>
    </xf>
    <xf borderId="11" fillId="0" fontId="7" numFmtId="0" xfId="0" applyBorder="1" applyFont="1"/>
    <xf borderId="12" fillId="0" fontId="7" numFmtId="0" xfId="0" applyBorder="1" applyFont="1"/>
    <xf borderId="1" fillId="2" fontId="2" numFmtId="0" xfId="0" applyAlignment="1" applyBorder="1" applyFont="1">
      <alignment shrinkToFit="0" vertical="top" wrapText="1"/>
    </xf>
    <xf borderId="8" fillId="2" fontId="10" numFmtId="0" xfId="0" applyAlignment="1" applyBorder="1" applyFont="1">
      <alignment horizontal="center" shrinkToFit="0" vertical="top" wrapText="1"/>
    </xf>
    <xf borderId="1" fillId="3" fontId="3" numFmtId="0" xfId="0" applyBorder="1" applyFont="1"/>
    <xf borderId="0" fillId="0" fontId="11" numFmtId="0" xfId="0" applyAlignment="1" applyFont="1">
      <alignment horizontal="center" vertical="center"/>
    </xf>
    <xf borderId="13" fillId="3" fontId="12" numFmtId="0" xfId="0" applyAlignment="1" applyBorder="1" applyFont="1">
      <alignment horizontal="center" vertical="center"/>
    </xf>
    <xf borderId="13" fillId="0" fontId="13" numFmtId="0" xfId="0" applyBorder="1" applyFont="1"/>
    <xf borderId="13" fillId="2" fontId="14" numFmtId="0" xfId="0" applyAlignment="1" applyBorder="1" applyFont="1">
      <alignment horizontal="center" vertical="center"/>
    </xf>
    <xf borderId="13" fillId="4" fontId="15" numFmtId="9" xfId="0" applyAlignment="1" applyBorder="1" applyFill="1" applyFont="1" applyNumberFormat="1">
      <alignment horizontal="center" vertical="center"/>
    </xf>
    <xf borderId="13" fillId="0" fontId="16" numFmtId="0" xfId="0" applyAlignment="1" applyBorder="1" applyFont="1">
      <alignment horizontal="center" vertical="center"/>
    </xf>
    <xf borderId="13" fillId="0" fontId="16" numFmtId="9" xfId="0" applyAlignment="1" applyBorder="1" applyFont="1" applyNumberFormat="1">
      <alignment horizontal="center" vertical="center"/>
    </xf>
    <xf borderId="13" fillId="4" fontId="17" numFmtId="0" xfId="0" applyAlignment="1" applyBorder="1" applyFont="1">
      <alignment horizontal="center" vertical="center"/>
    </xf>
    <xf borderId="13" fillId="4" fontId="15" numFmtId="164" xfId="0" applyAlignment="1" applyBorder="1" applyFont="1" applyNumberFormat="1">
      <alignment horizontal="center" vertical="center"/>
    </xf>
    <xf borderId="14" fillId="2" fontId="14" numFmtId="0" xfId="0" applyAlignment="1" applyBorder="1" applyFont="1">
      <alignment horizontal="center" vertical="center"/>
    </xf>
    <xf borderId="15" fillId="0" fontId="7" numFmtId="0" xfId="0" applyBorder="1" applyFont="1"/>
    <xf borderId="13" fillId="0" fontId="16" numFmtId="164" xfId="0" applyAlignment="1" applyBorder="1" applyFont="1" applyNumberFormat="1">
      <alignment horizontal="center" vertical="center"/>
    </xf>
    <xf borderId="13" fillId="2" fontId="18" numFmtId="9" xfId="0" applyAlignment="1" applyBorder="1" applyFont="1" applyNumberFormat="1">
      <alignment horizontal="center" vertical="center"/>
    </xf>
    <xf borderId="13" fillId="5" fontId="1" numFmtId="0" xfId="0" applyBorder="1" applyFill="1" applyFont="1"/>
    <xf borderId="14" fillId="0" fontId="19" numFmtId="0" xfId="0" applyAlignment="1" applyBorder="1" applyFont="1">
      <alignment horizontal="center" vertical="center"/>
    </xf>
    <xf borderId="16" fillId="0" fontId="7" numFmtId="0" xfId="0" applyBorder="1" applyFont="1"/>
    <xf borderId="13" fillId="0" fontId="19" numFmtId="0" xfId="0" applyAlignment="1" applyBorder="1" applyFont="1">
      <alignment horizontal="center" vertical="center"/>
    </xf>
    <xf borderId="0" fillId="0" fontId="19" numFmtId="0" xfId="0" applyAlignment="1" applyFont="1">
      <alignment vertical="center"/>
    </xf>
    <xf borderId="13" fillId="4" fontId="12" numFmtId="0" xfId="0" applyAlignment="1" applyBorder="1" applyFont="1">
      <alignment horizontal="center" vertical="center"/>
    </xf>
    <xf borderId="13" fillId="0" fontId="20" numFmtId="0" xfId="0" applyBorder="1" applyFont="1"/>
    <xf borderId="13" fillId="3" fontId="21" numFmtId="0" xfId="0" applyAlignment="1" applyBorder="1" applyFont="1">
      <alignment horizontal="center" vertical="center"/>
    </xf>
    <xf borderId="13" fillId="0" fontId="22" numFmtId="9" xfId="0" applyAlignment="1" applyBorder="1" applyFont="1" applyNumberFormat="1">
      <alignment horizontal="center" vertical="center"/>
    </xf>
    <xf borderId="13" fillId="0" fontId="21" numFmtId="1" xfId="0" applyAlignment="1" applyBorder="1" applyFont="1" applyNumberFormat="1">
      <alignment horizontal="center" vertical="center"/>
    </xf>
    <xf borderId="13" fillId="0" fontId="22" numFmtId="1" xfId="0" applyAlignment="1" applyBorder="1" applyFont="1" applyNumberFormat="1">
      <alignment horizontal="center" vertical="center"/>
    </xf>
    <xf borderId="13" fillId="3" fontId="21" numFmtId="1" xfId="0" applyAlignment="1" applyBorder="1" applyFont="1" applyNumberFormat="1">
      <alignment horizontal="center" vertical="center"/>
    </xf>
    <xf borderId="13" fillId="4" fontId="21" numFmtId="165" xfId="0" applyAlignment="1" applyBorder="1" applyFont="1" applyNumberFormat="1">
      <alignment horizontal="center" vertical="center"/>
    </xf>
    <xf borderId="13" fillId="3" fontId="21" numFmtId="9" xfId="0" applyAlignment="1" applyBorder="1" applyFont="1" applyNumberFormat="1">
      <alignment horizontal="center" vertical="center"/>
    </xf>
    <xf borderId="13" fillId="6" fontId="21" numFmtId="0" xfId="0" applyAlignment="1" applyBorder="1" applyFill="1" applyFont="1">
      <alignment horizontal="center" vertical="center"/>
    </xf>
    <xf borderId="13" fillId="7" fontId="21" numFmtId="165" xfId="0" applyAlignment="1" applyBorder="1" applyFill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7.29"/>
    <col customWidth="1" min="3" max="6" width="9.29"/>
    <col customWidth="1" min="7" max="7" width="9.71"/>
    <col customWidth="1" min="8" max="13" width="9.29"/>
    <col customWidth="1" min="14" max="14" width="25.0"/>
    <col customWidth="1" min="15" max="26" width="9.29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5.0" customHeight="1">
      <c r="A3" s="1"/>
      <c r="B3" s="1"/>
      <c r="C3" s="1"/>
      <c r="D3" s="1"/>
      <c r="E3" s="1"/>
      <c r="F3" s="1"/>
      <c r="G3" s="1"/>
      <c r="H3" s="1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2"/>
    </row>
    <row r="4">
      <c r="A4" s="1"/>
      <c r="B4" s="1"/>
      <c r="C4" s="1"/>
      <c r="D4" s="1"/>
      <c r="E4" s="1"/>
      <c r="F4" s="1"/>
      <c r="G4" s="1"/>
      <c r="H4" s="1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2"/>
    </row>
    <row r="5" ht="21.0" customHeight="1">
      <c r="A5" s="1"/>
      <c r="B5" s="1"/>
      <c r="C5" s="1"/>
      <c r="D5" s="1"/>
      <c r="E5" s="1"/>
      <c r="F5" s="1"/>
      <c r="G5" s="1"/>
      <c r="H5" s="1"/>
      <c r="I5" s="2"/>
      <c r="J5" s="5"/>
      <c r="K5" s="5"/>
      <c r="L5" s="5"/>
      <c r="M5" s="5"/>
      <c r="N5" s="5"/>
      <c r="O5" s="6"/>
      <c r="P5" s="6"/>
      <c r="Q5" s="6"/>
      <c r="R5" s="6"/>
      <c r="S5" s="7"/>
      <c r="T5" s="2"/>
    </row>
    <row r="6" ht="15.0" customHeight="1">
      <c r="A6" s="1"/>
      <c r="B6" s="1"/>
      <c r="C6" s="1"/>
      <c r="D6" s="1"/>
      <c r="E6" s="1"/>
      <c r="F6" s="1"/>
      <c r="G6" s="1"/>
      <c r="H6" s="1"/>
      <c r="I6" s="2"/>
      <c r="J6" s="6"/>
      <c r="K6" s="6"/>
      <c r="L6" s="6"/>
      <c r="M6" s="6"/>
      <c r="N6" s="6"/>
      <c r="O6" s="6"/>
      <c r="P6" s="6"/>
      <c r="Q6" s="6"/>
      <c r="R6" s="6"/>
      <c r="S6" s="8"/>
      <c r="T6" s="2"/>
    </row>
    <row r="7" ht="24.75" customHeight="1">
      <c r="A7" s="1"/>
      <c r="B7" s="1"/>
      <c r="C7" s="1"/>
      <c r="D7" s="1"/>
      <c r="E7" s="1"/>
      <c r="F7" s="1"/>
      <c r="G7" s="1"/>
      <c r="H7" s="1"/>
      <c r="I7" s="2"/>
      <c r="J7" s="6"/>
      <c r="K7" s="6"/>
      <c r="L7" s="6"/>
      <c r="M7" s="6"/>
      <c r="N7" s="6"/>
      <c r="O7" s="6"/>
      <c r="P7" s="6"/>
      <c r="Q7" s="6"/>
      <c r="R7" s="6"/>
      <c r="S7" s="8"/>
      <c r="T7" s="2"/>
    </row>
    <row r="8" ht="15.0" customHeight="1">
      <c r="A8" s="1"/>
      <c r="B8" s="1"/>
      <c r="C8" s="1"/>
      <c r="D8" s="1"/>
      <c r="E8" s="1"/>
      <c r="F8" s="1"/>
      <c r="G8" s="1"/>
      <c r="H8" s="1"/>
      <c r="I8" s="2"/>
      <c r="J8" s="6"/>
      <c r="K8" s="6"/>
      <c r="L8" s="6"/>
      <c r="M8" s="6"/>
      <c r="N8" s="6"/>
      <c r="O8" s="8"/>
      <c r="P8" s="8"/>
      <c r="Q8" s="8"/>
      <c r="R8" s="8"/>
      <c r="S8" s="8"/>
      <c r="T8" s="2"/>
    </row>
    <row r="9" ht="15.0" customHeight="1">
      <c r="A9" s="1"/>
      <c r="B9" s="1"/>
      <c r="C9" s="1"/>
      <c r="D9" s="1"/>
      <c r="E9" s="1"/>
      <c r="F9" s="1"/>
      <c r="G9" s="1"/>
      <c r="H9" s="1"/>
      <c r="I9" s="2"/>
      <c r="J9" s="9"/>
      <c r="K9" s="9"/>
      <c r="L9" s="9"/>
      <c r="M9" s="9"/>
      <c r="N9" s="9"/>
      <c r="O9" s="9"/>
      <c r="P9" s="9"/>
      <c r="Q9" s="9"/>
      <c r="R9" s="9"/>
      <c r="S9" s="8"/>
      <c r="T9" s="2"/>
    </row>
    <row r="10" ht="15.0" customHeight="1">
      <c r="A10" s="1"/>
      <c r="B10" s="1"/>
      <c r="C10" s="1"/>
      <c r="D10" s="1"/>
      <c r="E10" s="1"/>
      <c r="F10" s="1"/>
      <c r="G10" s="1"/>
      <c r="H10" s="1"/>
      <c r="I10" s="2"/>
      <c r="J10" s="10" t="s">
        <v>0</v>
      </c>
      <c r="K10" s="11"/>
      <c r="L10" s="11"/>
      <c r="M10" s="11"/>
      <c r="N10" s="11"/>
      <c r="O10" s="11"/>
      <c r="P10" s="11"/>
      <c r="Q10" s="11"/>
      <c r="R10" s="11"/>
      <c r="S10" s="12"/>
      <c r="T10" s="2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2"/>
      <c r="J11" s="13"/>
      <c r="K11" s="14"/>
      <c r="L11" s="14"/>
      <c r="M11" s="14"/>
      <c r="N11" s="14"/>
      <c r="O11" s="14"/>
      <c r="P11" s="14"/>
      <c r="Q11" s="14"/>
      <c r="R11" s="14"/>
      <c r="S11" s="15"/>
      <c r="T11" s="2"/>
    </row>
    <row r="12" ht="21.75" customHeight="1">
      <c r="A12" s="1"/>
      <c r="B12" s="1"/>
      <c r="C12" s="1"/>
      <c r="D12" s="1"/>
      <c r="E12" s="1"/>
      <c r="F12" s="1"/>
      <c r="G12" s="1"/>
      <c r="H12" s="1"/>
      <c r="I12" s="2"/>
      <c r="J12" s="16" t="s">
        <v>1</v>
      </c>
      <c r="K12" s="17"/>
      <c r="L12" s="17"/>
      <c r="M12" s="17"/>
      <c r="N12" s="18"/>
      <c r="O12" s="6"/>
      <c r="P12" s="6"/>
      <c r="Q12" s="6"/>
      <c r="R12" s="6"/>
      <c r="S12" s="7"/>
      <c r="T12" s="2"/>
    </row>
    <row r="13" ht="30.75" customHeight="1">
      <c r="A13" s="1"/>
      <c r="B13" s="1"/>
      <c r="C13" s="1"/>
      <c r="D13" s="1"/>
      <c r="E13" s="1"/>
      <c r="F13" s="1"/>
      <c r="G13" s="1"/>
      <c r="H13" s="1"/>
      <c r="I13" s="2"/>
      <c r="J13" s="16" t="s">
        <v>2</v>
      </c>
      <c r="K13" s="17"/>
      <c r="L13" s="17"/>
      <c r="M13" s="17"/>
      <c r="N13" s="18"/>
      <c r="O13" s="6"/>
      <c r="P13" s="6"/>
      <c r="Q13" s="6"/>
      <c r="R13" s="6"/>
      <c r="S13" s="8"/>
      <c r="T13" s="2"/>
    </row>
    <row r="14" ht="30.75" customHeight="1">
      <c r="A14" s="1"/>
      <c r="B14" s="19" t="s">
        <v>3</v>
      </c>
      <c r="C14" s="11"/>
      <c r="D14" s="11"/>
      <c r="E14" s="11"/>
      <c r="F14" s="11"/>
      <c r="G14" s="12"/>
      <c r="H14" s="1"/>
      <c r="I14" s="2"/>
      <c r="J14" s="16" t="s">
        <v>4</v>
      </c>
      <c r="K14" s="17"/>
      <c r="L14" s="17"/>
      <c r="M14" s="17"/>
      <c r="N14" s="18"/>
      <c r="O14" s="6"/>
      <c r="P14" s="6"/>
      <c r="Q14" s="6"/>
      <c r="R14" s="6"/>
      <c r="S14" s="8"/>
      <c r="T14" s="2"/>
    </row>
    <row r="15" ht="30.75" customHeight="1">
      <c r="A15" s="1"/>
      <c r="B15" s="20"/>
      <c r="G15" s="21"/>
      <c r="H15" s="1"/>
      <c r="I15" s="2"/>
      <c r="J15" s="16" t="s">
        <v>5</v>
      </c>
      <c r="K15" s="17"/>
      <c r="L15" s="17"/>
      <c r="M15" s="17"/>
      <c r="N15" s="18"/>
      <c r="O15" s="8"/>
      <c r="P15" s="8"/>
      <c r="Q15" s="8"/>
      <c r="R15" s="8"/>
      <c r="S15" s="8"/>
      <c r="T15" s="2"/>
    </row>
    <row r="16" ht="6.75" customHeight="1">
      <c r="A16" s="1"/>
      <c r="B16" s="13"/>
      <c r="C16" s="14"/>
      <c r="D16" s="14"/>
      <c r="E16" s="14"/>
      <c r="F16" s="14"/>
      <c r="G16" s="15"/>
      <c r="H16" s="1"/>
      <c r="I16" s="2"/>
      <c r="J16" s="8"/>
      <c r="K16" s="8"/>
      <c r="L16" s="8"/>
      <c r="M16" s="8"/>
      <c r="N16" s="8"/>
      <c r="O16" s="8"/>
      <c r="P16" s="8"/>
      <c r="Q16" s="8"/>
      <c r="R16" s="8"/>
      <c r="S16" s="8"/>
      <c r="T16" s="2"/>
    </row>
    <row r="17" ht="7.5" customHeight="1">
      <c r="A17" s="1"/>
      <c r="B17" s="22"/>
      <c r="C17" s="22"/>
      <c r="D17" s="22"/>
      <c r="E17" s="22"/>
      <c r="F17" s="22"/>
      <c r="G17" s="22"/>
      <c r="H17" s="1"/>
      <c r="I17" s="2"/>
      <c r="J17" s="8"/>
      <c r="K17" s="8"/>
      <c r="L17" s="8"/>
      <c r="M17" s="8"/>
      <c r="N17" s="8"/>
      <c r="O17" s="8"/>
      <c r="P17" s="8"/>
      <c r="Q17" s="8"/>
      <c r="R17" s="8"/>
      <c r="S17" s="8"/>
      <c r="T17" s="2"/>
    </row>
    <row r="18" ht="36.0" customHeight="1">
      <c r="A18" s="1"/>
      <c r="B18" s="23" t="s">
        <v>6</v>
      </c>
      <c r="C18" s="17"/>
      <c r="D18" s="17"/>
      <c r="E18" s="17"/>
      <c r="F18" s="17"/>
      <c r="G18" s="18"/>
      <c r="H18" s="1"/>
      <c r="I18" s="2"/>
      <c r="J18" s="8"/>
      <c r="K18" s="8"/>
      <c r="L18" s="8"/>
      <c r="M18" s="8"/>
      <c r="N18" s="8"/>
      <c r="O18" s="8"/>
      <c r="P18" s="8"/>
      <c r="Q18" s="8"/>
      <c r="R18" s="8"/>
      <c r="S18" s="8"/>
      <c r="T18" s="2"/>
    </row>
    <row r="19" ht="21.0" customHeight="1">
      <c r="A19" s="1"/>
      <c r="B19" s="22"/>
      <c r="C19" s="22"/>
      <c r="D19" s="22"/>
      <c r="E19" s="22"/>
      <c r="F19" s="22"/>
      <c r="G19" s="22"/>
      <c r="H19" s="1"/>
      <c r="I19" s="2"/>
      <c r="J19" s="24"/>
      <c r="K19" s="7"/>
      <c r="L19" s="7"/>
      <c r="M19" s="7"/>
      <c r="N19" s="7"/>
      <c r="O19" s="7"/>
      <c r="P19" s="7"/>
      <c r="Q19" s="7"/>
      <c r="R19" s="7"/>
      <c r="S19" s="7"/>
      <c r="T19" s="2"/>
    </row>
    <row r="20" ht="15.0" customHeight="1">
      <c r="A20" s="1"/>
      <c r="B20" s="22"/>
      <c r="C20" s="22"/>
      <c r="D20" s="22"/>
      <c r="E20" s="22"/>
      <c r="F20" s="22"/>
      <c r="G20" s="22"/>
      <c r="H20" s="1"/>
      <c r="I20" s="2"/>
      <c r="J20" s="8"/>
      <c r="K20" s="8"/>
      <c r="L20" s="8"/>
      <c r="M20" s="8"/>
      <c r="N20" s="8"/>
      <c r="O20" s="8"/>
      <c r="P20" s="8"/>
      <c r="Q20" s="8"/>
      <c r="R20" s="8"/>
      <c r="S20" s="8"/>
      <c r="T20" s="2"/>
    </row>
    <row r="21" ht="15.0" customHeight="1">
      <c r="A21" s="1"/>
      <c r="B21" s="1"/>
      <c r="C21" s="1"/>
      <c r="D21" s="1"/>
      <c r="E21" s="1"/>
      <c r="F21" s="1"/>
      <c r="G21" s="1"/>
      <c r="H21" s="1"/>
      <c r="I21" s="2"/>
      <c r="J21" s="8"/>
      <c r="K21" s="8"/>
      <c r="L21" s="8"/>
      <c r="M21" s="8"/>
      <c r="N21" s="8"/>
      <c r="O21" s="8"/>
      <c r="P21" s="8"/>
      <c r="Q21" s="8"/>
      <c r="R21" s="8"/>
      <c r="S21" s="8"/>
      <c r="T21" s="2"/>
    </row>
    <row r="22" ht="15.0" customHeight="1">
      <c r="A22" s="1"/>
      <c r="B22" s="1"/>
      <c r="C22" s="1"/>
      <c r="D22" s="1"/>
      <c r="E22" s="1"/>
      <c r="F22" s="1"/>
      <c r="G22" s="1"/>
      <c r="H22" s="1"/>
      <c r="I22" s="2"/>
      <c r="J22" s="8"/>
      <c r="K22" s="8"/>
      <c r="L22" s="8"/>
      <c r="M22" s="8"/>
      <c r="N22" s="8"/>
      <c r="O22" s="8"/>
      <c r="P22" s="8"/>
      <c r="Q22" s="8"/>
      <c r="R22" s="8"/>
      <c r="S22" s="8"/>
      <c r="T22" s="2"/>
    </row>
    <row r="23" ht="15.0" customHeight="1">
      <c r="A23" s="1"/>
      <c r="B23" s="1"/>
      <c r="C23" s="1"/>
      <c r="D23" s="1"/>
      <c r="E23" s="1"/>
      <c r="F23" s="1"/>
      <c r="G23" s="1"/>
      <c r="H23" s="1"/>
      <c r="I23" s="2"/>
      <c r="J23" s="8"/>
      <c r="K23" s="8"/>
      <c r="L23" s="8"/>
      <c r="M23" s="8"/>
      <c r="N23" s="8"/>
      <c r="O23" s="8"/>
      <c r="P23" s="8"/>
      <c r="Q23" s="8"/>
      <c r="R23" s="8"/>
      <c r="S23" s="8"/>
      <c r="T23" s="2"/>
    </row>
    <row r="24" ht="12.0" customHeight="1">
      <c r="A24" s="1"/>
      <c r="B24" s="1"/>
      <c r="C24" s="1"/>
      <c r="D24" s="1"/>
      <c r="E24" s="1"/>
      <c r="F24" s="1"/>
      <c r="G24" s="1"/>
      <c r="H24" s="1"/>
      <c r="I24" s="2"/>
      <c r="J24" s="8"/>
      <c r="K24" s="8"/>
      <c r="L24" s="8"/>
      <c r="M24" s="8"/>
      <c r="N24" s="8"/>
      <c r="O24" s="8"/>
      <c r="P24" s="8"/>
      <c r="Q24" s="8"/>
      <c r="R24" s="8"/>
      <c r="S24" s="8"/>
      <c r="T24" s="2"/>
    </row>
    <row r="25" ht="6.75" customHeight="1">
      <c r="A25" s="1"/>
      <c r="B25" s="1"/>
      <c r="C25" s="1"/>
      <c r="D25" s="1"/>
      <c r="E25" s="1"/>
      <c r="F25" s="1"/>
      <c r="G25" s="1"/>
      <c r="H25" s="1"/>
      <c r="I25" s="2"/>
      <c r="J25" s="8"/>
      <c r="K25" s="8"/>
      <c r="L25" s="8"/>
      <c r="M25" s="8"/>
      <c r="N25" s="8"/>
      <c r="O25" s="8"/>
      <c r="P25" s="8"/>
      <c r="Q25" s="8"/>
      <c r="R25" s="8"/>
      <c r="S25" s="8"/>
      <c r="T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5.75" customHeight="1">
      <c r="A31" s="1"/>
      <c r="B31" s="1"/>
      <c r="C31" s="1"/>
      <c r="D31" s="1"/>
      <c r="E31" s="1"/>
      <c r="F31" s="1"/>
      <c r="G31" s="1"/>
      <c r="H31" s="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J10:S11"/>
    <mergeCell ref="J12:N12"/>
    <mergeCell ref="J13:N13"/>
    <mergeCell ref="B14:G16"/>
    <mergeCell ref="J14:N14"/>
    <mergeCell ref="J15:N15"/>
    <mergeCell ref="B18:G18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33.43"/>
    <col customWidth="1" min="3" max="3" width="25.43"/>
    <col customWidth="1" min="4" max="4" width="17.86"/>
    <col customWidth="1" min="5" max="5" width="8.71"/>
    <col customWidth="1" min="6" max="6" width="34.71"/>
    <col customWidth="1" min="7" max="7" width="20.14"/>
    <col customWidth="1" min="8" max="8" width="8.71"/>
    <col customWidth="1" min="9" max="9" width="35.14"/>
    <col customWidth="1" min="10" max="10" width="20.14"/>
    <col customWidth="1" min="11" max="26" width="8.71"/>
  </cols>
  <sheetData>
    <row r="2" ht="45.0" customHeight="1">
      <c r="B2" s="25" t="s">
        <v>7</v>
      </c>
      <c r="F2" s="25" t="s">
        <v>8</v>
      </c>
    </row>
    <row r="3" ht="24.0" customHeight="1">
      <c r="F3" s="26" t="s">
        <v>9</v>
      </c>
      <c r="G3" s="27"/>
      <c r="I3" s="26" t="s">
        <v>10</v>
      </c>
      <c r="J3" s="27"/>
    </row>
    <row r="4" ht="21.0" customHeight="1">
      <c r="B4" s="27"/>
      <c r="C4" s="28" t="s">
        <v>11</v>
      </c>
      <c r="D4" s="28" t="s">
        <v>12</v>
      </c>
      <c r="F4" s="28" t="s">
        <v>13</v>
      </c>
      <c r="G4" s="29">
        <f t="shared" ref="G4:G6" si="1">C6/$C$5</f>
        <v>0.5</v>
      </c>
      <c r="I4" s="28" t="s">
        <v>14</v>
      </c>
      <c r="J4" s="29">
        <f>C8/C7</f>
        <v>0.7</v>
      </c>
    </row>
    <row r="5" ht="24.75" customHeight="1">
      <c r="B5" s="28" t="s">
        <v>15</v>
      </c>
      <c r="C5" s="30">
        <v>300.0</v>
      </c>
      <c r="D5" s="31"/>
      <c r="F5" s="28" t="s">
        <v>16</v>
      </c>
      <c r="G5" s="29">
        <f t="shared" si="1"/>
        <v>0.3333333333</v>
      </c>
      <c r="I5" s="32" t="s">
        <v>17</v>
      </c>
      <c r="J5" s="33">
        <f>D10/C7</f>
        <v>100</v>
      </c>
    </row>
    <row r="6" ht="24.75" customHeight="1">
      <c r="B6" s="28" t="s">
        <v>18</v>
      </c>
      <c r="C6" s="30">
        <v>150.0</v>
      </c>
      <c r="D6" s="31">
        <f t="shared" ref="D6:D8" si="2">1-(C6/C5)</f>
        <v>0.5</v>
      </c>
      <c r="F6" s="28" t="s">
        <v>19</v>
      </c>
      <c r="G6" s="29">
        <f t="shared" si="1"/>
        <v>0.2333333333</v>
      </c>
    </row>
    <row r="7" ht="24.75" customHeight="1">
      <c r="B7" s="28" t="s">
        <v>20</v>
      </c>
      <c r="C7" s="30">
        <v>100.0</v>
      </c>
      <c r="D7" s="31">
        <f t="shared" si="2"/>
        <v>0.3333333333</v>
      </c>
      <c r="F7" s="32" t="s">
        <v>21</v>
      </c>
      <c r="G7" s="33">
        <f>D10/C5</f>
        <v>33.33333333</v>
      </c>
      <c r="I7" s="26" t="s">
        <v>22</v>
      </c>
      <c r="J7" s="27"/>
    </row>
    <row r="8" ht="24.75" customHeight="1">
      <c r="B8" s="28" t="s">
        <v>23</v>
      </c>
      <c r="C8" s="30">
        <v>70.0</v>
      </c>
      <c r="D8" s="31">
        <f t="shared" si="2"/>
        <v>0.3</v>
      </c>
      <c r="I8" s="32" t="s">
        <v>24</v>
      </c>
      <c r="J8" s="33">
        <f>D10/C8</f>
        <v>142.8571429</v>
      </c>
    </row>
    <row r="9" ht="9.0" customHeight="1">
      <c r="B9" s="27"/>
      <c r="C9" s="27"/>
      <c r="D9" s="27"/>
    </row>
    <row r="10">
      <c r="B10" s="34" t="s">
        <v>25</v>
      </c>
      <c r="C10" s="35"/>
      <c r="D10" s="36">
        <v>10000.0</v>
      </c>
    </row>
    <row r="11" ht="26.25" customHeight="1">
      <c r="F11" s="26" t="s">
        <v>26</v>
      </c>
      <c r="G11" s="27"/>
    </row>
    <row r="12" ht="24.75" customHeight="1">
      <c r="F12" s="28" t="s">
        <v>27</v>
      </c>
      <c r="G12" s="29">
        <f t="shared" ref="G12:G13" si="3">C7/$C$6</f>
        <v>0.6666666667</v>
      </c>
    </row>
    <row r="13" ht="24.75" customHeight="1">
      <c r="F13" s="28" t="s">
        <v>28</v>
      </c>
      <c r="G13" s="29">
        <f t="shared" si="3"/>
        <v>0.4666666667</v>
      </c>
    </row>
    <row r="14" ht="24.75" customHeight="1">
      <c r="F14" s="32" t="s">
        <v>29</v>
      </c>
      <c r="G14" s="33">
        <f>D10/C6</f>
        <v>66.66666667</v>
      </c>
    </row>
    <row r="15" ht="24.75" customHeight="1"/>
    <row r="16" ht="24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D2"/>
    <mergeCell ref="F2:J2"/>
    <mergeCell ref="B10:C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36.43"/>
    <col customWidth="1" min="3" max="15" width="16.71"/>
    <col customWidth="1" min="16" max="26" width="8.71"/>
  </cols>
  <sheetData>
    <row r="2" ht="45.0" customHeight="1">
      <c r="B2" s="25" t="s">
        <v>2</v>
      </c>
    </row>
    <row r="3" ht="14.25" customHeight="1"/>
    <row r="4" ht="24.75" customHeight="1">
      <c r="B4" s="28" t="s">
        <v>30</v>
      </c>
      <c r="C4" s="30">
        <v>400.0</v>
      </c>
    </row>
    <row r="5" ht="24.75" customHeight="1">
      <c r="B5" s="28" t="s">
        <v>31</v>
      </c>
      <c r="C5" s="30">
        <v>750.0</v>
      </c>
    </row>
    <row r="6" ht="24.75" customHeight="1">
      <c r="B6" s="28" t="s">
        <v>32</v>
      </c>
      <c r="C6" s="30">
        <v>12.0</v>
      </c>
    </row>
    <row r="7" ht="24.75" customHeight="1">
      <c r="B7" s="28" t="s">
        <v>33</v>
      </c>
      <c r="C7" s="37">
        <f>((C5/C4)^(1/(C6-1)))-1</f>
        <v>0.05881064141</v>
      </c>
    </row>
    <row r="8" ht="21.75" customHeight="1"/>
    <row r="9" ht="24.75" customHeight="1">
      <c r="B9" s="38"/>
      <c r="C9" s="39" t="s">
        <v>34</v>
      </c>
      <c r="D9" s="40"/>
      <c r="E9" s="35"/>
      <c r="F9" s="39" t="s">
        <v>35</v>
      </c>
      <c r="G9" s="40"/>
      <c r="H9" s="35"/>
      <c r="I9" s="39" t="s">
        <v>36</v>
      </c>
      <c r="J9" s="40"/>
      <c r="K9" s="35"/>
      <c r="L9" s="39" t="s">
        <v>37</v>
      </c>
      <c r="M9" s="40"/>
      <c r="N9" s="35"/>
      <c r="O9" s="41" t="s">
        <v>38</v>
      </c>
      <c r="P9" s="42"/>
      <c r="Q9" s="42"/>
    </row>
    <row r="10" ht="24.75" customHeight="1">
      <c r="B10" s="38"/>
      <c r="C10" s="43" t="s">
        <v>39</v>
      </c>
      <c r="D10" s="43" t="s">
        <v>40</v>
      </c>
      <c r="E10" s="43" t="s">
        <v>41</v>
      </c>
      <c r="F10" s="43" t="s">
        <v>42</v>
      </c>
      <c r="G10" s="43" t="s">
        <v>43</v>
      </c>
      <c r="H10" s="43" t="s">
        <v>44</v>
      </c>
      <c r="I10" s="43" t="s">
        <v>45</v>
      </c>
      <c r="J10" s="43" t="s">
        <v>46</v>
      </c>
      <c r="K10" s="43" t="s">
        <v>47</v>
      </c>
      <c r="L10" s="43" t="s">
        <v>48</v>
      </c>
      <c r="M10" s="43" t="s">
        <v>49</v>
      </c>
      <c r="N10" s="43" t="s">
        <v>50</v>
      </c>
      <c r="O10" s="44"/>
    </row>
    <row r="11" ht="24.75" customHeight="1">
      <c r="B11" s="45" t="s">
        <v>51</v>
      </c>
      <c r="C11" s="46">
        <f t="shared" ref="C11:N11" si="1">$C$7</f>
        <v>0.05881064141</v>
      </c>
      <c r="D11" s="46">
        <f t="shared" si="1"/>
        <v>0.05881064141</v>
      </c>
      <c r="E11" s="46">
        <f t="shared" si="1"/>
        <v>0.05881064141</v>
      </c>
      <c r="F11" s="46">
        <f t="shared" si="1"/>
        <v>0.05881064141</v>
      </c>
      <c r="G11" s="46">
        <f t="shared" si="1"/>
        <v>0.05881064141</v>
      </c>
      <c r="H11" s="46">
        <f t="shared" si="1"/>
        <v>0.05881064141</v>
      </c>
      <c r="I11" s="46">
        <f t="shared" si="1"/>
        <v>0.05881064141</v>
      </c>
      <c r="J11" s="46">
        <f t="shared" si="1"/>
        <v>0.05881064141</v>
      </c>
      <c r="K11" s="46">
        <f t="shared" si="1"/>
        <v>0.05881064141</v>
      </c>
      <c r="L11" s="46">
        <f t="shared" si="1"/>
        <v>0.05881064141</v>
      </c>
      <c r="M11" s="46">
        <f t="shared" si="1"/>
        <v>0.05881064141</v>
      </c>
      <c r="N11" s="46">
        <f t="shared" si="1"/>
        <v>0.05881064141</v>
      </c>
      <c r="O11" s="47"/>
    </row>
    <row r="12" ht="24.75" customHeight="1">
      <c r="B12" s="45" t="s">
        <v>52</v>
      </c>
      <c r="C12" s="48">
        <f>(C5*(1+$C$11))</f>
        <v>794.1079811</v>
      </c>
      <c r="D12" s="48">
        <f t="shared" ref="D12:N12" si="2">C12*(1+D11)</f>
        <v>840.8099808</v>
      </c>
      <c r="E12" s="48">
        <f t="shared" si="2"/>
        <v>890.258555</v>
      </c>
      <c r="F12" s="48">
        <f t="shared" si="2"/>
        <v>942.6152317</v>
      </c>
      <c r="G12" s="48">
        <f t="shared" si="2"/>
        <v>998.0510381</v>
      </c>
      <c r="H12" s="48">
        <f t="shared" si="2"/>
        <v>1056.74706</v>
      </c>
      <c r="I12" s="48">
        <f t="shared" si="2"/>
        <v>1118.895032</v>
      </c>
      <c r="J12" s="48">
        <f t="shared" si="2"/>
        <v>1184.697967</v>
      </c>
      <c r="K12" s="48">
        <f t="shared" si="2"/>
        <v>1254.370814</v>
      </c>
      <c r="L12" s="48">
        <f t="shared" si="2"/>
        <v>1328.141166</v>
      </c>
      <c r="M12" s="48">
        <f t="shared" si="2"/>
        <v>1406.25</v>
      </c>
      <c r="N12" s="48">
        <f t="shared" si="2"/>
        <v>1488.952464</v>
      </c>
      <c r="O12" s="49">
        <f t="shared" ref="O12:O16" si="3">SUM(C12:N12)</f>
        <v>13303.89729</v>
      </c>
    </row>
    <row r="13" ht="24.75" customHeight="1">
      <c r="B13" s="45" t="s">
        <v>18</v>
      </c>
      <c r="C13" s="48">
        <f>PRODUCT(C12,'Dropoff + Conversion Rates'!G4)</f>
        <v>397.0539905</v>
      </c>
      <c r="D13" s="48">
        <f>PRODUCT(D12,'Dropoff + Conversion Rates'!G4)</f>
        <v>420.4049904</v>
      </c>
      <c r="E13" s="48">
        <f>PRODUCT(E12,'Dropoff + Conversion Rates'!G4)</f>
        <v>445.1292775</v>
      </c>
      <c r="F13" s="48">
        <f>PRODUCT(F12,'Dropoff + Conversion Rates'!G4)</f>
        <v>471.3076158</v>
      </c>
      <c r="G13" s="48">
        <f>PRODUCT(G12,'Dropoff + Conversion Rates'!$G$4)</f>
        <v>499.025519</v>
      </c>
      <c r="H13" s="48">
        <f>PRODUCT(H12,'Dropoff + Conversion Rates'!$G$4)</f>
        <v>528.3735299</v>
      </c>
      <c r="I13" s="48">
        <f>PRODUCT(I12,'Dropoff + Conversion Rates'!$G$4)</f>
        <v>559.4475161</v>
      </c>
      <c r="J13" s="48">
        <f>PRODUCT(J12,'Dropoff + Conversion Rates'!$G$4)</f>
        <v>592.3489833</v>
      </c>
      <c r="K13" s="48">
        <f>PRODUCT(K12,'Dropoff + Conversion Rates'!$G$4)</f>
        <v>627.185407</v>
      </c>
      <c r="L13" s="48">
        <f>PRODUCT(L12,'Dropoff + Conversion Rates'!$G$4)</f>
        <v>664.0705831</v>
      </c>
      <c r="M13" s="48">
        <f>PRODUCT(M12,'Dropoff + Conversion Rates'!$G$4)</f>
        <v>703.125</v>
      </c>
      <c r="N13" s="48">
        <f>PRODUCT(N12,'Dropoff + Conversion Rates'!$G$4)</f>
        <v>744.4762322</v>
      </c>
      <c r="O13" s="49">
        <f t="shared" si="3"/>
        <v>6651.948645</v>
      </c>
    </row>
    <row r="14" ht="24.75" customHeight="1">
      <c r="B14" s="45" t="s">
        <v>53</v>
      </c>
      <c r="C14" s="48">
        <f>PRODUCT(C13,'Dropoff + Conversion Rates'!$G$12)</f>
        <v>264.7026604</v>
      </c>
      <c r="D14" s="48">
        <f>PRODUCT(D13,'Dropoff + Conversion Rates'!$G$12)</f>
        <v>280.2699936</v>
      </c>
      <c r="E14" s="48">
        <f>PRODUCT(E13,'Dropoff + Conversion Rates'!$G$12)</f>
        <v>296.7528517</v>
      </c>
      <c r="F14" s="48">
        <f>PRODUCT(F13,'Dropoff + Conversion Rates'!$G$12)</f>
        <v>314.2050772</v>
      </c>
      <c r="G14" s="48">
        <f>PRODUCT(G13,'Dropoff + Conversion Rates'!$G$12)</f>
        <v>332.6836794</v>
      </c>
      <c r="H14" s="48">
        <f>PRODUCT(H13,'Dropoff + Conversion Rates'!$G$12)</f>
        <v>352.2490199</v>
      </c>
      <c r="I14" s="48">
        <f>PRODUCT(I13,'Dropoff + Conversion Rates'!$G$12)</f>
        <v>372.9650107</v>
      </c>
      <c r="J14" s="48">
        <f>PRODUCT(J13,'Dropoff + Conversion Rates'!$G$12)</f>
        <v>394.8993222</v>
      </c>
      <c r="K14" s="48">
        <f>PRODUCT(K13,'Dropoff + Conversion Rates'!$G$12)</f>
        <v>418.1236047</v>
      </c>
      <c r="L14" s="48">
        <f>PRODUCT(L13,'Dropoff + Conversion Rates'!$G$12)</f>
        <v>442.713722</v>
      </c>
      <c r="M14" s="48">
        <f>PRODUCT(M13,'Dropoff + Conversion Rates'!$G$12)</f>
        <v>468.75</v>
      </c>
      <c r="N14" s="48">
        <f>PRODUCT(N13,'Dropoff + Conversion Rates'!$G$12)</f>
        <v>496.3174882</v>
      </c>
      <c r="O14" s="49">
        <f t="shared" si="3"/>
        <v>4434.63243</v>
      </c>
    </row>
    <row r="15" ht="24.75" customHeight="1">
      <c r="B15" s="45" t="s">
        <v>54</v>
      </c>
      <c r="C15" s="48">
        <f>PRODUCT(C14,'Dropoff + Conversion Rates'!$J$4)</f>
        <v>185.2918622</v>
      </c>
      <c r="D15" s="48">
        <f>PRODUCT(D14,'Dropoff + Conversion Rates'!$J$4)</f>
        <v>196.1889955</v>
      </c>
      <c r="E15" s="48">
        <f>PRODUCT(E14,'Dropoff + Conversion Rates'!$J$4)</f>
        <v>207.7269962</v>
      </c>
      <c r="F15" s="48">
        <f>PRODUCT(F14,'Dropoff + Conversion Rates'!$J$4)</f>
        <v>219.9435541</v>
      </c>
      <c r="G15" s="48">
        <f>PRODUCT(G14,'Dropoff + Conversion Rates'!$J$4)</f>
        <v>232.8785756</v>
      </c>
      <c r="H15" s="48">
        <f>PRODUCT(H14,'Dropoff + Conversion Rates'!$J$4)</f>
        <v>246.5743139</v>
      </c>
      <c r="I15" s="48">
        <f>PRODUCT(I14,'Dropoff + Conversion Rates'!$J$4)</f>
        <v>261.0755075</v>
      </c>
      <c r="J15" s="48">
        <f>PRODUCT(J14,'Dropoff + Conversion Rates'!$J$4)</f>
        <v>276.4295256</v>
      </c>
      <c r="K15" s="48">
        <f>PRODUCT(K14,'Dropoff + Conversion Rates'!$J$4)</f>
        <v>292.6865233</v>
      </c>
      <c r="L15" s="48">
        <f>PRODUCT(L14,'Dropoff + Conversion Rates'!$J$4)</f>
        <v>309.8996054</v>
      </c>
      <c r="M15" s="48">
        <f>PRODUCT(M14,'Dropoff + Conversion Rates'!$J$4)</f>
        <v>328.125</v>
      </c>
      <c r="N15" s="48">
        <f>PRODUCT(N14,'Dropoff + Conversion Rates'!$J$4)</f>
        <v>347.4222417</v>
      </c>
      <c r="O15" s="49">
        <f t="shared" si="3"/>
        <v>3104.242701</v>
      </c>
    </row>
    <row r="16" ht="24.75" customHeight="1">
      <c r="B16" s="45" t="s">
        <v>55</v>
      </c>
      <c r="C16" s="50">
        <f>PRODUCT(C15,'Dropoff + Conversion Rates'!$J$8)</f>
        <v>26470.26604</v>
      </c>
      <c r="D16" s="50">
        <f>PRODUCT(D15,'Dropoff + Conversion Rates'!$J$8)</f>
        <v>28026.99936</v>
      </c>
      <c r="E16" s="50">
        <f>PRODUCT(E15,'Dropoff + Conversion Rates'!$J$8)</f>
        <v>29675.28517</v>
      </c>
      <c r="F16" s="50">
        <f>PRODUCT(F15,'Dropoff + Conversion Rates'!$J$8)</f>
        <v>31420.50772</v>
      </c>
      <c r="G16" s="50">
        <f>PRODUCT(G15,'Dropoff + Conversion Rates'!$J$8)</f>
        <v>33268.36794</v>
      </c>
      <c r="H16" s="50">
        <f>PRODUCT(H15,'Dropoff + Conversion Rates'!$J$8)</f>
        <v>35224.90199</v>
      </c>
      <c r="I16" s="50">
        <f>PRODUCT(I15,'Dropoff + Conversion Rates'!$J$8)</f>
        <v>37296.50107</v>
      </c>
      <c r="J16" s="50">
        <f>PRODUCT(J15,'Dropoff + Conversion Rates'!$J$8)</f>
        <v>39489.93222</v>
      </c>
      <c r="K16" s="50">
        <f>PRODUCT(K15,'Dropoff + Conversion Rates'!$J$8)</f>
        <v>41812.36047</v>
      </c>
      <c r="L16" s="50">
        <f>PRODUCT(L15,'Dropoff + Conversion Rates'!$J$8)</f>
        <v>44271.3722</v>
      </c>
      <c r="M16" s="50">
        <f>PRODUCT(M15,'Dropoff + Conversion Rates'!$J$8)</f>
        <v>46875</v>
      </c>
      <c r="N16" s="50">
        <f>PRODUCT(N15,'Dropoff + Conversion Rates'!$J$8)</f>
        <v>49631.74882</v>
      </c>
      <c r="O16" s="51">
        <f t="shared" si="3"/>
        <v>443463.243</v>
      </c>
    </row>
    <row r="17" ht="24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D2"/>
    <mergeCell ref="C9:E9"/>
    <mergeCell ref="F9:H9"/>
    <mergeCell ref="I9:K9"/>
    <mergeCell ref="L9:N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36.43"/>
    <col customWidth="1" min="3" max="6" width="16.71"/>
    <col customWidth="1" min="7" max="26" width="8.71"/>
  </cols>
  <sheetData>
    <row r="2" ht="45.0" customHeight="1">
      <c r="B2" s="25" t="s">
        <v>2</v>
      </c>
    </row>
    <row r="3" ht="14.25" customHeight="1"/>
    <row r="4" ht="24.75" customHeight="1">
      <c r="B4" s="28" t="s">
        <v>56</v>
      </c>
      <c r="C4" s="30">
        <v>1200.0</v>
      </c>
    </row>
    <row r="5" ht="24.75" customHeight="1">
      <c r="B5" s="28" t="s">
        <v>57</v>
      </c>
      <c r="C5" s="30">
        <v>3000.0</v>
      </c>
    </row>
    <row r="6" ht="24.75" customHeight="1">
      <c r="B6" s="28" t="s">
        <v>58</v>
      </c>
      <c r="C6" s="30">
        <v>4.0</v>
      </c>
    </row>
    <row r="7" ht="24.75" customHeight="1">
      <c r="B7" s="28" t="s">
        <v>33</v>
      </c>
      <c r="C7" s="37">
        <f>((C5/C4)^(1/(C6-1)))-1</f>
        <v>0.3572088083</v>
      </c>
    </row>
    <row r="8" ht="21.75" customHeight="1"/>
    <row r="9" ht="24.75" customHeight="1">
      <c r="B9" s="38"/>
      <c r="C9" s="41" t="s">
        <v>34</v>
      </c>
      <c r="D9" s="41" t="s">
        <v>35</v>
      </c>
      <c r="E9" s="41" t="s">
        <v>36</v>
      </c>
      <c r="F9" s="41" t="s">
        <v>37</v>
      </c>
      <c r="G9" s="42"/>
      <c r="H9" s="42"/>
    </row>
    <row r="10" ht="24.75" customHeight="1">
      <c r="B10" s="52" t="s">
        <v>51</v>
      </c>
      <c r="C10" s="46">
        <f t="shared" ref="C10:F10" si="1">$C$7</f>
        <v>0.3572088083</v>
      </c>
      <c r="D10" s="46">
        <f t="shared" si="1"/>
        <v>0.3572088083</v>
      </c>
      <c r="E10" s="46">
        <f t="shared" si="1"/>
        <v>0.3572088083</v>
      </c>
      <c r="F10" s="46">
        <f t="shared" si="1"/>
        <v>0.3572088083</v>
      </c>
    </row>
    <row r="11" ht="24.75" customHeight="1">
      <c r="B11" s="52" t="s">
        <v>52</v>
      </c>
      <c r="C11" s="48">
        <f>(C5*(1+C10))</f>
        <v>4071.626425</v>
      </c>
      <c r="D11" s="48">
        <f t="shared" ref="D11:F11" si="2">C11*(1+D10)</f>
        <v>5526.047248</v>
      </c>
      <c r="E11" s="48">
        <f t="shared" si="2"/>
        <v>7500</v>
      </c>
      <c r="F11" s="48">
        <f t="shared" si="2"/>
        <v>10179.06606</v>
      </c>
    </row>
    <row r="12" ht="24.75" customHeight="1">
      <c r="B12" s="52" t="s">
        <v>18</v>
      </c>
      <c r="C12" s="48">
        <f>PRODUCT(C11,'Dropoff + Conversion Rates'!G4)</f>
        <v>2035.813212</v>
      </c>
      <c r="D12" s="48">
        <f>PRODUCT(D11,'Dropoff + Conversion Rates'!G4)</f>
        <v>2763.023624</v>
      </c>
      <c r="E12" s="48">
        <f>PRODUCT(E11,'Dropoff + Conversion Rates'!$G$4)</f>
        <v>3750</v>
      </c>
      <c r="F12" s="48">
        <f>PRODUCT(F11,'Dropoff + Conversion Rates'!$G$4)</f>
        <v>5089.533031</v>
      </c>
    </row>
    <row r="13" ht="24.75" customHeight="1">
      <c r="B13" s="52" t="s">
        <v>53</v>
      </c>
      <c r="C13" s="48">
        <f>PRODUCT(C12,'Dropoff + Conversion Rates'!$G$5)</f>
        <v>678.6044041</v>
      </c>
      <c r="D13" s="48">
        <f>PRODUCT(D12,'Dropoff + Conversion Rates'!$G$5)</f>
        <v>921.0078747</v>
      </c>
      <c r="E13" s="48">
        <f>PRODUCT(E12,'Dropoff + Conversion Rates'!$G$5)</f>
        <v>1250</v>
      </c>
      <c r="F13" s="48">
        <f>PRODUCT(F12,'Dropoff + Conversion Rates'!$G$5)</f>
        <v>1696.51101</v>
      </c>
    </row>
    <row r="14" ht="24.75" customHeight="1">
      <c r="B14" s="52" t="s">
        <v>54</v>
      </c>
      <c r="C14" s="48">
        <f>PRODUCT(C13,'Dropoff + Conversion Rates'!G6)</f>
        <v>158.3410276</v>
      </c>
      <c r="D14" s="48">
        <f>PRODUCT(D13,'Dropoff + Conversion Rates'!H6)</f>
        <v>921.0078747</v>
      </c>
      <c r="E14" s="48">
        <f>PRODUCT(E13,'Dropoff + Conversion Rates'!I6)</f>
        <v>1250</v>
      </c>
      <c r="F14" s="48">
        <f>PRODUCT(F13,'Dropoff + Conversion Rates'!J6)</f>
        <v>1696.51101</v>
      </c>
    </row>
    <row r="15" ht="24.75" customHeight="1">
      <c r="B15" s="52" t="s">
        <v>55</v>
      </c>
      <c r="C15" s="53">
        <f>PRODUCT(C14,'Dropoff + Conversion Rates'!$J$8)</f>
        <v>22620.1468</v>
      </c>
      <c r="D15" s="53">
        <f>PRODUCT(D14,'Dropoff + Conversion Rates'!$J$8)</f>
        <v>131572.5535</v>
      </c>
      <c r="E15" s="53">
        <f>PRODUCT(E14,'Dropoff + Conversion Rates'!$J$8)</f>
        <v>178571.4286</v>
      </c>
      <c r="F15" s="53">
        <f>PRODUCT(F14,'Dropoff + Conversion Rates'!$J$8)</f>
        <v>242358.7158</v>
      </c>
    </row>
    <row r="16" ht="24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C2"/>
  </mergeCells>
  <printOptions/>
  <pageMargins bottom="0.75" footer="0.0" header="0.0" left="0.7" right="0.7" top="0.75"/>
  <pageSetup orientation="landscape"/>
  <drawing r:id="rId1"/>
</worksheet>
</file>